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4CFD695F-09DB-4B6C-A80B-DB5C4E55D5F3}" xr6:coauthVersionLast="45" xr6:coauthVersionMax="45" xr10:uidLastSave="{00000000-0000-0000-0000-000000000000}"/>
  <bookViews>
    <workbookView xWindow="5580" yWindow="4215" windowWidth="21600" windowHeight="11385" xr2:uid="{00000000-000D-0000-FFFF-FFFF00000000}"/>
  </bookViews>
  <sheets>
    <sheet name="Sheet1" sheetId="1" r:id="rId1"/>
  </sheets>
  <definedNames>
    <definedName name="_xlnm._FilterDatabase" localSheetId="0" hidden="1">Sheet1!$L$2:$N$4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Q7" i="1" l="1"/>
  <c r="H4" i="1"/>
  <c r="I13" i="1" l="1"/>
  <c r="I12" i="1"/>
  <c r="I11" i="1"/>
  <c r="I10" i="1"/>
  <c r="I6" i="1"/>
  <c r="I5" i="1"/>
  <c r="I4" i="1"/>
  <c r="I3" i="1"/>
  <c r="N9" i="1"/>
  <c r="N8" i="1"/>
  <c r="N7" i="1"/>
  <c r="N6" i="1"/>
  <c r="H11" i="1"/>
  <c r="H12" i="1"/>
  <c r="H13" i="1"/>
  <c r="H10" i="1"/>
  <c r="Q9" i="1" l="1"/>
  <c r="Q8" i="1"/>
  <c r="Q10" i="1"/>
  <c r="Q6" i="1"/>
  <c r="N11" i="1"/>
</calcChain>
</file>

<file path=xl/sharedStrings.xml><?xml version="1.0" encoding="utf-8"?>
<sst xmlns="http://schemas.openxmlformats.org/spreadsheetml/2006/main" count="49" uniqueCount="33">
  <si>
    <t>五星圣遗物</t>
    <phoneticPr fontId="1" type="noConversion"/>
  </si>
  <si>
    <t>副属性</t>
    <phoneticPr fontId="1" type="noConversion"/>
  </si>
  <si>
    <t>攻击力%</t>
    <phoneticPr fontId="1" type="noConversion"/>
  </si>
  <si>
    <t>攻击力</t>
    <phoneticPr fontId="1" type="noConversion"/>
  </si>
  <si>
    <t>暴击率%</t>
    <phoneticPr fontId="1" type="noConversion"/>
  </si>
  <si>
    <t>暴击伤害%</t>
    <phoneticPr fontId="1" type="noConversion"/>
  </si>
  <si>
    <t>一级</t>
    <phoneticPr fontId="1" type="noConversion"/>
  </si>
  <si>
    <t>二级</t>
    <phoneticPr fontId="1" type="noConversion"/>
  </si>
  <si>
    <t>三级</t>
    <phoneticPr fontId="1" type="noConversion"/>
  </si>
  <si>
    <t>四级</t>
    <phoneticPr fontId="1" type="noConversion"/>
  </si>
  <si>
    <t>四星圣遗物</t>
    <phoneticPr fontId="1" type="noConversion"/>
  </si>
  <si>
    <t>中值</t>
    <phoneticPr fontId="1" type="noConversion"/>
  </si>
  <si>
    <t>中值分数</t>
    <phoneticPr fontId="1" type="noConversion"/>
  </si>
  <si>
    <t>取五星圣遗物副属性的中值定义分数为1分，四星圣遗物参照中值等比例计算分数</t>
    <phoneticPr fontId="1" type="noConversion"/>
  </si>
  <si>
    <t>攻击向圣遗物副属性评分计算器</t>
    <phoneticPr fontId="1" type="noConversion"/>
  </si>
  <si>
    <t>其它词条暂不列入计算</t>
    <phoneticPr fontId="1" type="noConversion"/>
  </si>
  <si>
    <t>完美度</t>
    <phoneticPr fontId="1" type="noConversion"/>
  </si>
  <si>
    <t>一级副属性分数</t>
    <phoneticPr fontId="1" type="noConversion"/>
  </si>
  <si>
    <t>注：因为游戏内数值只显示一位小数，计算存在些许误差</t>
    <phoneticPr fontId="1" type="noConversion"/>
  </si>
  <si>
    <t>总分</t>
    <phoneticPr fontId="1" type="noConversion"/>
  </si>
  <si>
    <t>圣遗物主属性</t>
    <phoneticPr fontId="1" type="noConversion"/>
  </si>
  <si>
    <t>攻击力百分比</t>
    <phoneticPr fontId="1" type="noConversion"/>
  </si>
  <si>
    <t>暴击率</t>
    <phoneticPr fontId="1" type="noConversion"/>
  </si>
  <si>
    <t>暴击伤害</t>
    <phoneticPr fontId="1" type="noConversion"/>
  </si>
  <si>
    <t>主属性</t>
    <phoneticPr fontId="1" type="noConversion"/>
  </si>
  <si>
    <t>其他</t>
  </si>
  <si>
    <t>其他</t>
    <phoneticPr fontId="1" type="noConversion"/>
  </si>
  <si>
    <t>固定攻击力</t>
    <phoneticPr fontId="1" type="noConversion"/>
  </si>
  <si>
    <t>最完美的圣遗物攻击向副属性为：初始4条一级副属性，后续强化额外增加5条暴击暴伤的一级副属性</t>
    <phoneticPr fontId="1" type="noConversion"/>
  </si>
  <si>
    <t>当圣遗物主属性是攻击力百分比、攻击力、暴击率或暴击伤害其中之一时，满分会自动调整</t>
    <phoneticPr fontId="1" type="noConversion"/>
  </si>
  <si>
    <t>满分</t>
    <phoneticPr fontId="1" type="noConversion"/>
  </si>
  <si>
    <t>穿戴者基础攻击力</t>
    <phoneticPr fontId="1" type="noConversion"/>
  </si>
  <si>
    <r>
      <rPr>
        <sz val="11"/>
        <color rgb="FF00B050"/>
        <rFont val="等线"/>
        <family val="3"/>
        <charset val="134"/>
        <scheme val="minor"/>
      </rPr>
      <t>绿色</t>
    </r>
    <r>
      <rPr>
        <sz val="11"/>
        <color theme="1"/>
        <rFont val="等线"/>
        <family val="3"/>
        <charset val="134"/>
        <scheme val="minor"/>
      </rPr>
      <t>背景处进行输入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</si>
</sst>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);[Red]\(0.00\)"/>
    <numFmt numFmtId="178" formatCode="0.00_ "/>
    <numFmt numFmtId="179" formatCode="0.0_);[Red]\(0.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00B050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1" xfId="0" applyFont="1" applyBorder="1"/>
    <xf numFmtId="0" fontId="0" fillId="0" borderId="0" xfId="0" applyFont="1"/>
    <xf numFmtId="0" fontId="2" fillId="4" borderId="1" xfId="0" applyFont="1" applyFill="1" applyBorder="1"/>
    <xf numFmtId="0" fontId="3" fillId="2" borderId="1" xfId="0" applyFont="1" applyFill="1" applyBorder="1"/>
    <xf numFmtId="176" fontId="3" fillId="4" borderId="1" xfId="0" applyNumberFormat="1" applyFont="1" applyFill="1" applyBorder="1"/>
    <xf numFmtId="176" fontId="3" fillId="4" borderId="1" xfId="0" applyNumberFormat="1" applyFont="1" applyFill="1" applyBorder="1" applyAlignment="1">
      <alignment horizontal="center"/>
    </xf>
    <xf numFmtId="177" fontId="3" fillId="4" borderId="1" xfId="0" applyNumberFormat="1" applyFont="1" applyFill="1" applyBorder="1" applyAlignment="1">
      <alignment horizontal="center"/>
    </xf>
    <xf numFmtId="0" fontId="2" fillId="5" borderId="1" xfId="0" applyFont="1" applyFill="1" applyBorder="1"/>
    <xf numFmtId="0" fontId="2" fillId="2" borderId="1" xfId="0" applyFont="1" applyFill="1" applyBorder="1"/>
    <xf numFmtId="176" fontId="3" fillId="5" borderId="1" xfId="0" applyNumberFormat="1" applyFont="1" applyFill="1" applyBorder="1"/>
    <xf numFmtId="176" fontId="3" fillId="5" borderId="1" xfId="0" applyNumberFormat="1" applyFont="1" applyFill="1" applyBorder="1" applyAlignment="1">
      <alignment horizontal="center"/>
    </xf>
    <xf numFmtId="178" fontId="3" fillId="5" borderId="1" xfId="0" applyNumberFormat="1" applyFont="1" applyFill="1" applyBorder="1" applyAlignment="1">
      <alignment horizontal="center"/>
    </xf>
    <xf numFmtId="10" fontId="3" fillId="6" borderId="1" xfId="0" applyNumberFormat="1" applyFont="1" applyFill="1" applyBorder="1"/>
    <xf numFmtId="0" fontId="7" fillId="0" borderId="1" xfId="0" applyFont="1" applyBorder="1"/>
    <xf numFmtId="177" fontId="3" fillId="0" borderId="1" xfId="0" applyNumberFormat="1" applyFont="1" applyBorder="1"/>
    <xf numFmtId="179" fontId="3" fillId="7" borderId="1" xfId="0" applyNumberFormat="1" applyFont="1" applyFill="1" applyBorder="1"/>
    <xf numFmtId="178" fontId="3" fillId="6" borderId="1" xfId="0" applyNumberFormat="1" applyFont="1" applyFill="1" applyBorder="1"/>
    <xf numFmtId="0" fontId="2" fillId="0" borderId="0" xfId="0" applyFont="1" applyFill="1" applyBorder="1"/>
    <xf numFmtId="0" fontId="3" fillId="0" borderId="0" xfId="0" applyFont="1"/>
    <xf numFmtId="0" fontId="2" fillId="0" borderId="1" xfId="0" applyFont="1" applyBorder="1"/>
    <xf numFmtId="178" fontId="3" fillId="0" borderId="1" xfId="0" applyNumberFormat="1" applyFont="1" applyBorder="1"/>
    <xf numFmtId="0" fontId="2" fillId="7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topLeftCell="C1" workbookViewId="0">
      <selection activeCell="N5" sqref="N5"/>
    </sheetView>
  </sheetViews>
  <sheetFormatPr defaultRowHeight="14.25" x14ac:dyDescent="0.2"/>
  <cols>
    <col min="2" max="2" width="14.375" customWidth="1"/>
    <col min="8" max="9" width="12.5" customWidth="1"/>
    <col min="12" max="13" width="12.5" customWidth="1"/>
    <col min="14" max="14" width="17.5" customWidth="1"/>
    <col min="16" max="16" width="16.5" customWidth="1"/>
  </cols>
  <sheetData>
    <row r="1" spans="1:17" ht="20.25" x14ac:dyDescent="0.3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6"/>
      <c r="K1" s="1"/>
    </row>
    <row r="2" spans="1:17" ht="20.25" x14ac:dyDescent="0.3">
      <c r="A2" s="4"/>
      <c r="B2" s="4"/>
      <c r="C2" s="4" t="s">
        <v>9</v>
      </c>
      <c r="D2" s="4" t="s">
        <v>8</v>
      </c>
      <c r="E2" s="4" t="s">
        <v>7</v>
      </c>
      <c r="F2" s="4" t="s">
        <v>6</v>
      </c>
      <c r="G2" s="4" t="s">
        <v>11</v>
      </c>
      <c r="H2" s="4" t="s">
        <v>12</v>
      </c>
      <c r="I2" s="4" t="s">
        <v>17</v>
      </c>
      <c r="J2" s="4"/>
      <c r="K2" s="1"/>
      <c r="L2" s="27" t="s">
        <v>14</v>
      </c>
      <c r="M2" s="27"/>
      <c r="N2" s="27"/>
    </row>
    <row r="3" spans="1:17" ht="20.25" x14ac:dyDescent="0.3">
      <c r="A3" s="29" t="s">
        <v>1</v>
      </c>
      <c r="B3" s="5" t="s">
        <v>2</v>
      </c>
      <c r="C3" s="6">
        <v>4.0999999999999996</v>
      </c>
      <c r="D3" s="6">
        <v>4.7</v>
      </c>
      <c r="E3" s="6">
        <v>5.3</v>
      </c>
      <c r="F3" s="6">
        <v>5.8</v>
      </c>
      <c r="G3" s="6">
        <v>5</v>
      </c>
      <c r="H3" s="7">
        <v>1</v>
      </c>
      <c r="I3" s="8">
        <f>F3/G3</f>
        <v>1.1599999999999999</v>
      </c>
      <c r="J3" s="4"/>
      <c r="K3" s="1"/>
      <c r="L3" s="28" t="s">
        <v>32</v>
      </c>
      <c r="M3" s="28"/>
      <c r="N3" s="28"/>
    </row>
    <row r="4" spans="1:17" ht="20.25" x14ac:dyDescent="0.3">
      <c r="A4" s="29"/>
      <c r="B4" s="5" t="s">
        <v>3</v>
      </c>
      <c r="C4" s="6">
        <v>14</v>
      </c>
      <c r="D4" s="6">
        <v>16</v>
      </c>
      <c r="E4" s="6">
        <v>18</v>
      </c>
      <c r="F4" s="6">
        <v>19</v>
      </c>
      <c r="G4" s="6">
        <v>17</v>
      </c>
      <c r="H4" s="7">
        <f>G4/N4/0.05</f>
        <v>0.36876355748373096</v>
      </c>
      <c r="I4" s="8">
        <f>F4/G4*H4</f>
        <v>0.41214750542299344</v>
      </c>
      <c r="J4" s="4"/>
      <c r="K4" s="1"/>
      <c r="L4" s="35" t="s">
        <v>31</v>
      </c>
      <c r="M4" s="34"/>
      <c r="N4" s="23">
        <v>922</v>
      </c>
    </row>
    <row r="5" spans="1:17" ht="20.25" x14ac:dyDescent="0.3">
      <c r="A5" s="29"/>
      <c r="B5" s="5" t="s">
        <v>4</v>
      </c>
      <c r="C5" s="6">
        <v>2.7</v>
      </c>
      <c r="D5" s="6">
        <v>3.1</v>
      </c>
      <c r="E5" s="6">
        <v>3.5</v>
      </c>
      <c r="F5" s="6">
        <v>3.9</v>
      </c>
      <c r="G5" s="6">
        <v>3.3</v>
      </c>
      <c r="H5" s="7">
        <v>1</v>
      </c>
      <c r="I5" s="8">
        <f>F5/G5</f>
        <v>1.1818181818181819</v>
      </c>
      <c r="J5" s="4"/>
      <c r="K5" s="1"/>
      <c r="L5" s="33" t="s">
        <v>20</v>
      </c>
      <c r="M5" s="34"/>
      <c r="N5" s="23" t="s">
        <v>25</v>
      </c>
      <c r="P5" s="21" t="s">
        <v>24</v>
      </c>
      <c r="Q5" s="2" t="s">
        <v>30</v>
      </c>
    </row>
    <row r="6" spans="1:17" ht="20.25" x14ac:dyDescent="0.3">
      <c r="A6" s="29"/>
      <c r="B6" s="5" t="s">
        <v>5</v>
      </c>
      <c r="C6" s="6">
        <v>5.4</v>
      </c>
      <c r="D6" s="6">
        <v>6.2</v>
      </c>
      <c r="E6" s="6">
        <v>7</v>
      </c>
      <c r="F6" s="6">
        <v>7.8</v>
      </c>
      <c r="G6" s="6">
        <v>6.6</v>
      </c>
      <c r="H6" s="7">
        <v>1</v>
      </c>
      <c r="I6" s="8">
        <f>F6/G6</f>
        <v>1.1818181818181819</v>
      </c>
      <c r="J6" s="4"/>
      <c r="K6" s="1"/>
      <c r="L6" s="2" t="s">
        <v>2</v>
      </c>
      <c r="M6" s="17">
        <v>9.3000000000000007</v>
      </c>
      <c r="N6" s="16">
        <f>M6/G3</f>
        <v>1.86</v>
      </c>
      <c r="P6" s="2" t="s">
        <v>21</v>
      </c>
      <c r="Q6" s="22">
        <f>I4+I5+I6*6</f>
        <v>8.6848747781502666</v>
      </c>
    </row>
    <row r="7" spans="1:17" ht="20.2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2" t="s">
        <v>3</v>
      </c>
      <c r="M7" s="17">
        <v>19</v>
      </c>
      <c r="N7" s="16">
        <f>M7/G4*0.4</f>
        <v>0.44705882352941179</v>
      </c>
      <c r="P7" s="2" t="s">
        <v>27</v>
      </c>
      <c r="Q7" s="22">
        <f>I3+I5+I6*6</f>
        <v>9.4327272727272735</v>
      </c>
    </row>
    <row r="8" spans="1:17" ht="20.25" x14ac:dyDescent="0.3">
      <c r="A8" s="30" t="s">
        <v>10</v>
      </c>
      <c r="B8" s="31"/>
      <c r="C8" s="31"/>
      <c r="D8" s="31"/>
      <c r="E8" s="31"/>
      <c r="F8" s="31"/>
      <c r="G8" s="31"/>
      <c r="H8" s="31"/>
      <c r="I8" s="31"/>
      <c r="J8" s="32"/>
      <c r="K8" s="1"/>
      <c r="L8" s="2" t="s">
        <v>4</v>
      </c>
      <c r="M8" s="17">
        <v>14</v>
      </c>
      <c r="N8" s="16">
        <f>M8/G5</f>
        <v>4.2424242424242422</v>
      </c>
      <c r="P8" s="2" t="s">
        <v>22</v>
      </c>
      <c r="Q8" s="22">
        <f>I3+I4+I6*6</f>
        <v>8.6630565963320851</v>
      </c>
    </row>
    <row r="9" spans="1:17" ht="20.25" x14ac:dyDescent="0.3">
      <c r="A9" s="9"/>
      <c r="B9" s="9"/>
      <c r="C9" s="9" t="s">
        <v>9</v>
      </c>
      <c r="D9" s="9" t="s">
        <v>8</v>
      </c>
      <c r="E9" s="9" t="s">
        <v>7</v>
      </c>
      <c r="F9" s="9" t="s">
        <v>6</v>
      </c>
      <c r="G9" s="9" t="s">
        <v>11</v>
      </c>
      <c r="H9" s="9" t="s">
        <v>12</v>
      </c>
      <c r="I9" s="9" t="s">
        <v>17</v>
      </c>
      <c r="J9" s="9"/>
      <c r="K9" s="1"/>
      <c r="L9" s="2" t="s">
        <v>5</v>
      </c>
      <c r="M9" s="17">
        <v>0</v>
      </c>
      <c r="N9" s="16">
        <f>M9/G6</f>
        <v>0</v>
      </c>
      <c r="P9" s="2" t="s">
        <v>23</v>
      </c>
      <c r="Q9" s="22">
        <f>I3+I4+I5*6</f>
        <v>8.6630565963320851</v>
      </c>
    </row>
    <row r="10" spans="1:17" ht="20.25" x14ac:dyDescent="0.3">
      <c r="A10" s="29" t="s">
        <v>1</v>
      </c>
      <c r="B10" s="10" t="s">
        <v>2</v>
      </c>
      <c r="C10" s="11">
        <v>3.3</v>
      </c>
      <c r="D10" s="11">
        <v>3.7</v>
      </c>
      <c r="E10" s="11">
        <v>4.2</v>
      </c>
      <c r="F10" s="11">
        <v>4.7</v>
      </c>
      <c r="G10" s="11">
        <v>3.95</v>
      </c>
      <c r="H10" s="12">
        <f>G10/G3</f>
        <v>0.79</v>
      </c>
      <c r="I10" s="13">
        <f>F10/G3</f>
        <v>0.94000000000000006</v>
      </c>
      <c r="J10" s="9"/>
      <c r="K10" s="1"/>
      <c r="L10" s="15" t="s">
        <v>15</v>
      </c>
      <c r="M10" s="2"/>
      <c r="N10" s="2"/>
      <c r="P10" s="2" t="s">
        <v>26</v>
      </c>
      <c r="Q10" s="22">
        <f>I3+I4+I5+I6*6</f>
        <v>9.8448747781502668</v>
      </c>
    </row>
    <row r="11" spans="1:17" ht="20.25" x14ac:dyDescent="0.3">
      <c r="A11" s="29"/>
      <c r="B11" s="10" t="s">
        <v>3</v>
      </c>
      <c r="C11" s="11">
        <v>11</v>
      </c>
      <c r="D11" s="11">
        <v>12</v>
      </c>
      <c r="E11" s="11">
        <v>14</v>
      </c>
      <c r="F11" s="11">
        <v>16</v>
      </c>
      <c r="G11" s="11">
        <v>13</v>
      </c>
      <c r="H11" s="12">
        <f>G11/G4*0.4</f>
        <v>0.30588235294117649</v>
      </c>
      <c r="I11" s="13">
        <f>F11/G4*0.4</f>
        <v>0.37647058823529411</v>
      </c>
      <c r="J11" s="9"/>
      <c r="K11" s="1"/>
      <c r="L11" s="33" t="s">
        <v>19</v>
      </c>
      <c r="M11" s="34"/>
      <c r="N11" s="18">
        <f>N6+N7+N8+N9</f>
        <v>6.5494830659536536</v>
      </c>
    </row>
    <row r="12" spans="1:17" ht="20.25" x14ac:dyDescent="0.3">
      <c r="A12" s="29"/>
      <c r="B12" s="10" t="s">
        <v>4</v>
      </c>
      <c r="C12" s="11">
        <v>2.2000000000000002</v>
      </c>
      <c r="D12" s="11">
        <v>2.5</v>
      </c>
      <c r="E12" s="11">
        <v>2.8</v>
      </c>
      <c r="F12" s="11">
        <v>3.1</v>
      </c>
      <c r="G12" s="11">
        <v>2.65</v>
      </c>
      <c r="H12" s="12">
        <f>G12/G5</f>
        <v>0.80303030303030309</v>
      </c>
      <c r="I12" s="13">
        <f>F12/G5</f>
        <v>0.93939393939393945</v>
      </c>
      <c r="J12" s="9"/>
      <c r="K12" s="1"/>
      <c r="L12" s="33" t="s">
        <v>16</v>
      </c>
      <c r="M12" s="34"/>
      <c r="N12" s="14">
        <f>_xlfn.IFS(N5="攻击力百分比",N11/Q6,N5="固定攻击力",N11/Q7,N5="暴击率",N11/Q8,N5="暴击伤害",N11/Q9,N5="其他",N11/Q10)</f>
        <v>0.66526829579281077</v>
      </c>
    </row>
    <row r="13" spans="1:17" ht="20.25" x14ac:dyDescent="0.3">
      <c r="A13" s="29"/>
      <c r="B13" s="10" t="s">
        <v>5</v>
      </c>
      <c r="C13" s="11">
        <v>4.4000000000000004</v>
      </c>
      <c r="D13" s="11">
        <v>5</v>
      </c>
      <c r="E13" s="11">
        <v>5.6</v>
      </c>
      <c r="F13" s="11">
        <v>6.2</v>
      </c>
      <c r="G13" s="11">
        <v>5.3</v>
      </c>
      <c r="H13" s="12">
        <f>G13/G6</f>
        <v>0.80303030303030309</v>
      </c>
      <c r="I13" s="13">
        <f>F13/G6</f>
        <v>0.93939393939393945</v>
      </c>
      <c r="J13" s="9"/>
      <c r="K13" s="1"/>
    </row>
    <row r="14" spans="1:17" ht="20.2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7" ht="20.25" x14ac:dyDescent="0.3">
      <c r="A15" s="1"/>
      <c r="B15" s="1" t="s">
        <v>13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7" ht="20.2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2" ht="20.25" x14ac:dyDescent="0.3">
      <c r="A17" s="1"/>
      <c r="B17" s="1" t="s">
        <v>28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20.25" x14ac:dyDescent="0.3">
      <c r="B18" s="19" t="s">
        <v>29</v>
      </c>
    </row>
    <row r="19" spans="1:12" ht="20.25" x14ac:dyDescent="0.3">
      <c r="B19" s="19"/>
    </row>
    <row r="20" spans="1:12" ht="20.25" x14ac:dyDescent="0.3">
      <c r="B20" s="3" t="s">
        <v>18</v>
      </c>
      <c r="C20" s="20"/>
      <c r="D20" s="20"/>
      <c r="E20" s="20"/>
      <c r="F20" s="20"/>
      <c r="G20" s="20"/>
    </row>
    <row r="21" spans="1:12" ht="20.25" x14ac:dyDescent="0.3">
      <c r="B21" s="20"/>
      <c r="C21" s="20"/>
      <c r="D21" s="20"/>
      <c r="E21" s="20"/>
      <c r="F21" s="20"/>
    </row>
  </sheetData>
  <mergeCells count="10">
    <mergeCell ref="A1:J1"/>
    <mergeCell ref="L2:N2"/>
    <mergeCell ref="L3:N3"/>
    <mergeCell ref="A3:A6"/>
    <mergeCell ref="A10:A13"/>
    <mergeCell ref="A8:J8"/>
    <mergeCell ref="L11:M11"/>
    <mergeCell ref="L12:M12"/>
    <mergeCell ref="L5:M5"/>
    <mergeCell ref="L4:M4"/>
  </mergeCells>
  <phoneticPr fontId="1" type="noConversion"/>
  <dataValidations count="1">
    <dataValidation type="list" allowBlank="1" showInputMessage="1" showErrorMessage="1" sqref="N5" xr:uid="{857D79F8-6A70-4444-A0BA-3682FBB0021C}">
      <formula1>$P$6:$P$10</formula1>
    </dataValidation>
  </dataValidations>
  <pageMargins left="0.7" right="0.7" top="0.75" bottom="0.75" header="0.3" footer="0.3"/>
  <pageSetup paperSize="9" orientation="portrait" r:id="rId1"/>
  <ignoredErrors>
    <ignoredError sqref="I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2020-12-07T12:21:36Z</dcterms:modified>
</cp:coreProperties>
</file>